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<sst xmlns="http://schemas.openxmlformats.org/spreadsheetml/2006/main" count="70" uniqueCount="69">
  <si>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Percent of new visitors to register</t>
  </si>
  <si>
    <t>Cost per Email</t>
  </si>
  <si>
    <t>A</t>
  </si>
  <si>
    <t>B</t>
  </si>
  <si>
    <t>D</t>
  </si>
  <si>
    <t>G</t>
  </si>
  <si>
    <t>K</t>
  </si>
  <si>
    <t>I</t>
  </si>
  <si>
    <t>L</t>
  </si>
  <si>
    <t>P</t>
  </si>
  <si>
    <t>1.4MM * 46 weeks</t>
  </si>
  <si>
    <t>E-mails monitized</t>
  </si>
  <si>
    <t>Average CPM</t>
  </si>
  <si>
    <t>Revenue per Registered User</t>
  </si>
  <si>
    <t>Value of Registered Users per year</t>
  </si>
  <si>
    <t>E-mail CTR</t>
  </si>
  <si>
    <t>Newsletters per year</t>
  </si>
  <si>
    <t>PVs per visit</t>
  </si>
  <si>
    <t>H</t>
  </si>
  <si>
    <t>Total Revenue</t>
  </si>
  <si>
    <t>Finance Number</t>
  </si>
  <si>
    <t>PVs per month of Registered User</t>
  </si>
  <si>
    <t>Total  registered user PV revenue per year</t>
  </si>
  <si>
    <t>Finance</t>
  </si>
  <si>
    <t>Total Cost</t>
  </si>
  <si>
    <t>M</t>
  </si>
  <si>
    <t>O</t>
  </si>
  <si>
    <t>Q</t>
  </si>
  <si>
    <t>S</t>
  </si>
  <si>
    <t>U</t>
  </si>
  <si>
    <t>W</t>
  </si>
  <si>
    <t>X</t>
  </si>
  <si>
    <t>C = A * 20</t>
  </si>
  <si>
    <t>20 e-mails montized per year</t>
  </si>
  <si>
    <t>E = C / 100 * D</t>
  </si>
  <si>
    <t>F = E / A</t>
  </si>
  <si>
    <t>AA</t>
  </si>
  <si>
    <t>J = A * G * H * I * AA</t>
  </si>
  <si>
    <t>N = L / M</t>
  </si>
  <si>
    <t>R = P * Q * AA * 12</t>
  </si>
  <si>
    <t>V = B * U</t>
  </si>
  <si>
    <t>P&amp;L</t>
  </si>
  <si>
    <t>Revenue</t>
  </si>
  <si>
    <t>Expenses</t>
  </si>
  <si>
    <t>E-mails to be sent per year</t>
  </si>
  <si>
    <t>Cost per acquisition</t>
  </si>
  <si>
    <t>Breakeven</t>
  </si>
  <si>
    <t>Years</t>
  </si>
  <si>
    <t>LTV (Years)</t>
  </si>
  <si>
    <t>Y</t>
  </si>
  <si>
    <t>Z</t>
  </si>
  <si>
    <t>ZZ</t>
  </si>
  <si>
    <t>BB = Z - ZZ</t>
  </si>
  <si>
    <t>CC = 2 * Z - ZZ</t>
  </si>
  <si>
    <t>DD = 3 * Z - ZZ</t>
  </si>
  <si>
    <t>EE = 4 * Z - ZZ</t>
  </si>
  <si>
    <t>= ZZ / Z</t>
  </si>
  <si>
    <t>*</t>
  </si>
  <si>
    <t>Revenue per Page View (PV)</t>
  </si>
  <si>
    <t>Net Revenue Per Registered Member</t>
  </si>
  <si>
    <t>Revenue per Registered Member</t>
  </si>
  <si>
    <t>Registered Members active at site</t>
  </si>
  <si>
    <t>Percent of Registered Members active at site</t>
  </si>
  <si>
    <t>Acquisition cost per new registered member</t>
  </si>
  <si>
    <t>Acquisition cost per new member</t>
  </si>
  <si>
    <t>Value of a Web Member - Example</t>
  </si>
  <si>
    <t>Deliverable Registered Members</t>
  </si>
  <si>
    <t>Cost per Registered Member</t>
  </si>
  <si>
    <t>This sheet does not take into consideration unsubscribes technology advancements e.g. personalization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</si>
</sst>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?_);_(@_)"/>
    <numFmt numFmtId="170" formatCode="0.0%"/>
    <numFmt numFmtId="171" formatCode="_(* #,##0.000_);_(* \(#,##0.000\);_(* &quot;-&quot;??_);_(@_)"/>
    <numFmt numFmtId="172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left" indent="1"/>
    </xf>
    <xf numFmtId="9" fontId="0" fillId="0" borderId="0" xfId="19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44" fontId="0" fillId="0" borderId="0" xfId="17" applyAlignment="1">
      <alignment/>
    </xf>
    <xf numFmtId="44" fontId="0" fillId="0" borderId="2" xfId="17" applyBorder="1" applyAlignment="1">
      <alignment/>
    </xf>
    <xf numFmtId="167" fontId="0" fillId="0" borderId="0" xfId="17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170" fontId="0" fillId="0" borderId="0" xfId="19" applyNumberFormat="1" applyAlignment="1">
      <alignment/>
    </xf>
    <xf numFmtId="165" fontId="0" fillId="0" borderId="0" xfId="15" applyNumberFormat="1" applyFont="1" applyAlignment="1">
      <alignment/>
    </xf>
    <xf numFmtId="44" fontId="0" fillId="0" borderId="1" xfId="17" applyBorder="1" applyAlignment="1">
      <alignment/>
    </xf>
    <xf numFmtId="167" fontId="0" fillId="0" borderId="0" xfId="17" applyNumberFormat="1" applyFont="1" applyBorder="1" applyAlignment="1">
      <alignment horizontal="left"/>
    </xf>
    <xf numFmtId="44" fontId="0" fillId="0" borderId="2" xfId="17" applyNumberFormat="1" applyFont="1" applyBorder="1" applyAlignment="1">
      <alignment horizontal="left"/>
    </xf>
    <xf numFmtId="0" fontId="0" fillId="0" borderId="0" xfId="0" applyFont="1" applyAlignment="1">
      <alignment/>
    </xf>
    <xf numFmtId="9" fontId="0" fillId="0" borderId="0" xfId="19" applyBorder="1" applyAlignment="1">
      <alignment/>
    </xf>
    <xf numFmtId="167" fontId="0" fillId="0" borderId="1" xfId="17" applyNumberFormat="1" applyBorder="1" applyAlignment="1">
      <alignment/>
    </xf>
    <xf numFmtId="168" fontId="0" fillId="0" borderId="3" xfId="17" applyNumberFormat="1" applyBorder="1" applyAlignment="1">
      <alignment/>
    </xf>
    <xf numFmtId="168" fontId="0" fillId="0" borderId="4" xfId="17" applyNumberFormat="1" applyBorder="1" applyAlignment="1">
      <alignment/>
    </xf>
    <xf numFmtId="43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44" fontId="0" fillId="0" borderId="3" xfId="17" applyBorder="1" applyAlignment="1">
      <alignment/>
    </xf>
    <xf numFmtId="44" fontId="0" fillId="0" borderId="2" xfId="19" applyNumberFormat="1" applyBorder="1" applyAlignment="1">
      <alignment/>
    </xf>
    <xf numFmtId="0" fontId="0" fillId="0" borderId="0" xfId="0" applyAlignment="1">
      <alignment horizontal="left"/>
    </xf>
    <xf numFmtId="43" fontId="0" fillId="0" borderId="0" xfId="15" applyNumberFormat="1" applyBorder="1" applyAlignment="1">
      <alignment/>
    </xf>
    <xf numFmtId="0" fontId="1" fillId="0" borderId="0" xfId="0" applyFont="1" applyAlignment="1">
      <alignment horizontal="left"/>
    </xf>
    <xf numFmtId="165" fontId="0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0" fillId="0" borderId="0" xfId="17" applyNumberFormat="1" applyAlignment="1">
      <alignment/>
    </xf>
    <xf numFmtId="0" fontId="3" fillId="0" borderId="0" xfId="0" applyFont="1" applyAlignment="1" quotePrefix="1">
      <alignment horizontal="center"/>
    </xf>
    <xf numFmtId="167" fontId="0" fillId="0" borderId="6" xfId="17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4">
      <selection activeCell="A51" sqref="A51"/>
    </sheetView>
  </sheetViews>
  <sheetFormatPr defaultColWidth="9.140625" defaultRowHeight="12.75"/>
  <cols>
    <col min="1" max="1" width="41.140625" style="0" customWidth="1"/>
    <col min="2" max="2" width="17.8515625" style="11" customWidth="1"/>
    <col min="3" max="3" width="14.8515625" style="1" customWidth="1"/>
    <col min="4" max="4" width="2.57421875" style="0" customWidth="1"/>
    <col min="5" max="5" width="53.140625" style="0" customWidth="1"/>
    <col min="6" max="6" width="12.28125" style="0" customWidth="1"/>
  </cols>
  <sheetData>
    <row r="1" ht="15.75">
      <c r="A1" s="35" t="s">
        <v>65</v>
      </c>
    </row>
    <row r="2" ht="12.75">
      <c r="A2" s="9"/>
    </row>
    <row r="3" spans="1:3" ht="12.75">
      <c r="A3" s="17" t="s">
        <v>66</v>
      </c>
      <c r="B3" s="11" t="s">
        <v>2</v>
      </c>
      <c r="C3" s="1">
        <v>1400000</v>
      </c>
    </row>
    <row r="4" spans="1:3" ht="12.75">
      <c r="A4" s="17" t="s">
        <v>58</v>
      </c>
      <c r="B4" s="11" t="s">
        <v>36</v>
      </c>
      <c r="C4" s="31">
        <v>0.015</v>
      </c>
    </row>
    <row r="6" spans="1:5" ht="12.75">
      <c r="A6" t="s">
        <v>44</v>
      </c>
      <c r="B6" s="11" t="s">
        <v>3</v>
      </c>
      <c r="C6" s="1">
        <v>64400000</v>
      </c>
      <c r="E6" t="s">
        <v>10</v>
      </c>
    </row>
    <row r="7" spans="1:5" ht="12.75">
      <c r="A7" s="2" t="s">
        <v>11</v>
      </c>
      <c r="B7" s="11" t="s">
        <v>32</v>
      </c>
      <c r="C7" s="13">
        <f>C3*20</f>
        <v>28000000</v>
      </c>
      <c r="E7" t="s">
        <v>33</v>
      </c>
    </row>
    <row r="8" spans="1:3" ht="12.75">
      <c r="A8" s="2" t="s">
        <v>12</v>
      </c>
      <c r="B8" s="11" t="s">
        <v>4</v>
      </c>
      <c r="C8" s="14">
        <v>100</v>
      </c>
    </row>
    <row r="9" spans="1:3" ht="12.75">
      <c r="A9" s="2" t="s">
        <v>14</v>
      </c>
      <c r="B9" s="11" t="s">
        <v>34</v>
      </c>
      <c r="C9" s="8">
        <f>C7/100*C8</f>
        <v>28000000</v>
      </c>
    </row>
    <row r="10" spans="1:3" ht="13.5" thickBot="1">
      <c r="A10" t="s">
        <v>13</v>
      </c>
      <c r="B10" s="11" t="s">
        <v>35</v>
      </c>
      <c r="C10" s="7">
        <f>C9/C3</f>
        <v>20</v>
      </c>
    </row>
    <row r="11" ht="13.5" thickTop="1">
      <c r="C11" s="5"/>
    </row>
    <row r="12" spans="1:3" ht="12.75">
      <c r="A12" t="s">
        <v>15</v>
      </c>
      <c r="B12" s="11" t="s">
        <v>5</v>
      </c>
      <c r="C12" s="12">
        <v>0.017</v>
      </c>
    </row>
    <row r="13" spans="1:3" ht="12.75">
      <c r="A13" s="2" t="s">
        <v>16</v>
      </c>
      <c r="B13" s="11" t="s">
        <v>18</v>
      </c>
      <c r="C13" s="1">
        <v>12</v>
      </c>
    </row>
    <row r="14" spans="1:3" ht="12.75">
      <c r="A14" s="2" t="s">
        <v>17</v>
      </c>
      <c r="B14" s="11" t="s">
        <v>7</v>
      </c>
      <c r="C14" s="4">
        <v>2</v>
      </c>
    </row>
    <row r="15" spans="1:3" ht="12.75">
      <c r="A15" s="2" t="s">
        <v>19</v>
      </c>
      <c r="B15" s="11" t="s">
        <v>37</v>
      </c>
      <c r="C15" s="33">
        <f>C3*C12*C13*C14*C4</f>
        <v>8568</v>
      </c>
    </row>
    <row r="16" spans="1:3" ht="13.5" thickBot="1">
      <c r="A16" t="s">
        <v>60</v>
      </c>
      <c r="B16" s="11" t="s">
        <v>6</v>
      </c>
      <c r="C16" s="16">
        <f>C15/1400000</f>
        <v>0.00612</v>
      </c>
    </row>
    <row r="17" ht="13.5" thickTop="1">
      <c r="C17" s="15"/>
    </row>
    <row r="18" ht="12.75">
      <c r="A18" s="23" t="s">
        <v>20</v>
      </c>
    </row>
    <row r="19" spans="1:3" ht="12.75">
      <c r="A19" t="s">
        <v>64</v>
      </c>
      <c r="B19" s="11" t="s">
        <v>8</v>
      </c>
      <c r="C19" s="6">
        <v>0.75</v>
      </c>
    </row>
    <row r="20" spans="1:3" ht="12.75">
      <c r="A20" s="2" t="s">
        <v>0</v>
      </c>
      <c r="B20" s="11" t="s">
        <v>25</v>
      </c>
      <c r="C20" s="12">
        <v>0.025</v>
      </c>
    </row>
    <row r="21" spans="1:3" ht="13.5" thickBot="1">
      <c r="A21" t="s">
        <v>63</v>
      </c>
      <c r="B21" s="11" t="s">
        <v>38</v>
      </c>
      <c r="C21" s="7">
        <f>C19/C20</f>
        <v>30</v>
      </c>
    </row>
    <row r="22" ht="13.5" thickTop="1"/>
    <row r="23" spans="1:3" ht="12.75">
      <c r="A23" t="s">
        <v>62</v>
      </c>
      <c r="B23" s="11" t="s">
        <v>26</v>
      </c>
      <c r="C23" s="18">
        <v>0.4</v>
      </c>
    </row>
    <row r="24" spans="1:3" ht="12.75">
      <c r="A24" s="2" t="s">
        <v>61</v>
      </c>
      <c r="B24" s="11" t="s">
        <v>9</v>
      </c>
      <c r="C24" s="1">
        <f>C3*C23</f>
        <v>560000</v>
      </c>
    </row>
    <row r="25" spans="1:3" ht="12.75">
      <c r="A25" s="2" t="s">
        <v>21</v>
      </c>
      <c r="B25" s="11" t="s">
        <v>27</v>
      </c>
      <c r="C25" s="1">
        <v>22</v>
      </c>
    </row>
    <row r="26" spans="1:3" ht="12.75">
      <c r="A26" s="2" t="s">
        <v>22</v>
      </c>
      <c r="B26" s="11" t="s">
        <v>39</v>
      </c>
      <c r="C26" s="19">
        <f>C24*C25*C4*12</f>
        <v>2217600</v>
      </c>
    </row>
    <row r="27" spans="1:3" ht="13.5" thickBot="1">
      <c r="A27" t="s">
        <v>60</v>
      </c>
      <c r="B27" s="11" t="s">
        <v>28</v>
      </c>
      <c r="C27" s="7">
        <f>C26/C3</f>
        <v>1.584</v>
      </c>
    </row>
    <row r="28" ht="13.5" thickTop="1"/>
    <row r="29" spans="1:4" ht="14.25">
      <c r="A29" s="23" t="s">
        <v>23</v>
      </c>
      <c r="C29" s="8"/>
      <c r="D29" s="10"/>
    </row>
    <row r="30" spans="1:3" ht="12.75">
      <c r="A30" t="s">
        <v>1</v>
      </c>
      <c r="B30" s="11" t="s">
        <v>29</v>
      </c>
      <c r="C30" s="20">
        <v>0.007</v>
      </c>
    </row>
    <row r="31" spans="1:3" ht="12.75">
      <c r="A31" s="2" t="s">
        <v>24</v>
      </c>
      <c r="B31" s="11" t="s">
        <v>40</v>
      </c>
      <c r="C31" s="8">
        <f>C6*C30</f>
        <v>450800</v>
      </c>
    </row>
    <row r="32" spans="1:3" ht="13.5" thickBot="1">
      <c r="A32" t="s">
        <v>67</v>
      </c>
      <c r="B32" s="11" t="s">
        <v>30</v>
      </c>
      <c r="C32" s="22">
        <f>C31/1400000</f>
        <v>0.322</v>
      </c>
    </row>
    <row r="33" spans="1:3" ht="13.5" thickTop="1">
      <c r="A33" s="2"/>
      <c r="C33" s="21"/>
    </row>
    <row r="34" spans="1:3" ht="12.75">
      <c r="A34" s="9" t="s">
        <v>41</v>
      </c>
      <c r="C34" s="8"/>
    </row>
    <row r="35" spans="1:3" ht="12.75">
      <c r="A35" t="s">
        <v>42</v>
      </c>
      <c r="B35" s="11" t="s">
        <v>31</v>
      </c>
      <c r="C35" s="6">
        <f>C10+C16+C27</f>
        <v>21.59012</v>
      </c>
    </row>
    <row r="36" spans="1:3" ht="12.75">
      <c r="A36" s="26" t="s">
        <v>43</v>
      </c>
      <c r="B36" s="11" t="s">
        <v>49</v>
      </c>
      <c r="C36" s="24">
        <f>-C32</f>
        <v>-0.322</v>
      </c>
    </row>
    <row r="37" spans="1:3" ht="13.5" thickBot="1">
      <c r="A37" s="26" t="s">
        <v>59</v>
      </c>
      <c r="B37" s="11" t="s">
        <v>50</v>
      </c>
      <c r="C37" s="25">
        <f>SUM(C35:C36)</f>
        <v>21.26812</v>
      </c>
    </row>
    <row r="38" spans="1:3" ht="13.5" thickTop="1">
      <c r="A38" s="2"/>
      <c r="B38"/>
      <c r="C38" s="3"/>
    </row>
    <row r="39" spans="1:3" ht="12.75">
      <c r="A39" s="26" t="s">
        <v>45</v>
      </c>
      <c r="B39" s="11" t="s">
        <v>51</v>
      </c>
      <c r="C39" s="8">
        <v>30</v>
      </c>
    </row>
    <row r="40" spans="2:3" ht="12.75">
      <c r="B40" s="32" t="s">
        <v>56</v>
      </c>
      <c r="C40" s="3"/>
    </row>
    <row r="41" spans="1:5" ht="12.75">
      <c r="A41" s="28" t="s">
        <v>46</v>
      </c>
      <c r="C41" s="27">
        <f>C39/C37</f>
        <v>1.4105619114430425</v>
      </c>
      <c r="E41" t="s">
        <v>47</v>
      </c>
    </row>
    <row r="42" spans="1:3" ht="12.75">
      <c r="A42" s="28"/>
      <c r="C42" s="27"/>
    </row>
    <row r="43" spans="1:3" ht="12.75">
      <c r="A43" s="9" t="s">
        <v>48</v>
      </c>
      <c r="C43" s="18"/>
    </row>
    <row r="44" spans="1:3" ht="12.75">
      <c r="A44" s="30" t="s">
        <v>52</v>
      </c>
      <c r="B44" s="29">
        <v>1</v>
      </c>
      <c r="C44" s="6">
        <f>$C$37*B44-$C$21</f>
        <v>-8.73188</v>
      </c>
    </row>
    <row r="45" spans="1:4" ht="12.75">
      <c r="A45" s="30" t="s">
        <v>53</v>
      </c>
      <c r="B45" s="29">
        <v>2</v>
      </c>
      <c r="C45" s="6">
        <f>$C$37*B45-$C$21</f>
        <v>12.53624</v>
      </c>
      <c r="D45" s="34" t="s">
        <v>57</v>
      </c>
    </row>
    <row r="46" spans="1:3" ht="12.75">
      <c r="A46" s="30" t="s">
        <v>54</v>
      </c>
      <c r="B46" s="29">
        <v>3</v>
      </c>
      <c r="C46" s="6">
        <f>$C$37*B46-$C$21</f>
        <v>33.80436</v>
      </c>
    </row>
    <row r="47" spans="1:3" ht="12.75">
      <c r="A47" s="30" t="s">
        <v>55</v>
      </c>
      <c r="B47" s="29">
        <v>4</v>
      </c>
      <c r="C47" s="6">
        <f>$C$37*B47-$C$21</f>
        <v>55.07248</v>
      </c>
    </row>
    <row r="50" ht="12.75">
      <c r="A50" t="s">
        <v>68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2000-10-27T16:58:30Z</cp:lastPrinted>
  <dcterms:created xsi:type="dcterms:W3CDTF">2000-10-18T18:42:10Z</dcterms:created>
  <dcterms:modified xsi:type="dcterms:W3CDTF">2007-03-24T19:13:12Z</dcterms:modified>
  <cp:category/>
  <cp:version/>
  <cp:contentType/>
  <cp:contentStatus/>
</cp:coreProperties>
</file>