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Overview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<sst xmlns="http://schemas.openxmlformats.org/spreadsheetml/2006/main" count="42" uniqueCount="39">
  <si>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Q2</t>
  </si>
  <si>
    <t>Q3</t>
  </si>
  <si>
    <t>Q4</t>
  </si>
  <si>
    <t>Total 3 Qtrs</t>
  </si>
  <si>
    <r>
      <t xml:space="preserve">Points Issued </t>
    </r>
    <r>
      <rPr>
        <sz val="10"/>
        <color indexed="10"/>
        <rFont val="Times New Roman"/>
        <family val="1"/>
      </rPr>
      <t>@ .03 per point</t>
    </r>
  </si>
  <si>
    <t>Costs</t>
  </si>
  <si>
    <r>
      <t xml:space="preserve">Costs </t>
    </r>
    <r>
      <rPr>
        <sz val="10"/>
        <color indexed="10"/>
        <rFont val="Times New Roman"/>
        <family val="1"/>
      </rPr>
      <t>(Direct)</t>
    </r>
  </si>
  <si>
    <t>Marketing Budget</t>
  </si>
  <si>
    <t>Sub Total costs at 75%</t>
  </si>
  <si>
    <t>Contribution Margin</t>
  </si>
  <si>
    <t>Fixed Labor @ 75%</t>
  </si>
  <si>
    <t>Total costs at 75%</t>
  </si>
  <si>
    <t>Profit Margin after fully allocating fixed costs</t>
  </si>
  <si>
    <t>Salaries calculated at base salary + 16.1%</t>
  </si>
  <si>
    <t>No allocation of fixed costs such as rent, utilities etc.</t>
  </si>
  <si>
    <t>In pricing, need to cover Direct costs</t>
  </si>
  <si>
    <t>Direct Costs = Costs directly relevant to the program ie If program were not in existance, costs not incurred</t>
  </si>
  <si>
    <t>Online Loyalty Program Profitability (ROI) Example</t>
  </si>
  <si>
    <t>Cash Sales ($K)</t>
  </si>
  <si>
    <t>Cost of Point ($0.0185) at breakage of:</t>
  </si>
  <si>
    <t>Expiration of Points per 3rd party contract</t>
  </si>
  <si>
    <t>Net Profit (Sales - Redemption cost of Points)</t>
  </si>
  <si>
    <t>Other (e-mail deployments)</t>
  </si>
  <si>
    <r>
      <t>Costs</t>
    </r>
    <r>
      <rPr>
        <sz val="10"/>
        <color indexed="10"/>
        <rFont val="Times New Roman"/>
        <family val="1"/>
      </rPr>
      <t xml:space="preserve"> (Allocated Account Management &amp; Marketing)</t>
    </r>
  </si>
  <si>
    <t>* Dedicated FTE (Email Manager)</t>
  </si>
  <si>
    <r>
      <t xml:space="preserve">Labor @ 75% </t>
    </r>
    <r>
      <rPr>
        <sz val="10"/>
        <rFont val="Times New Roman"/>
        <family val="1"/>
      </rPr>
      <t>*</t>
    </r>
  </si>
  <si>
    <t>Profit Margin after allocated Account Management &amp; Marketing Costs</t>
  </si>
  <si>
    <t>Other (customer service)</t>
  </si>
  <si>
    <t>As exercise taken for 3/4 of a year, all direct costs are allocated at 75%</t>
  </si>
  <si>
    <r>
      <t>Costs</t>
    </r>
    <r>
      <rPr>
        <sz val="10"/>
        <color indexed="10"/>
        <rFont val="Times New Roman"/>
        <family val="1"/>
      </rPr>
      <t xml:space="preserve"> (Additional Allocation)**</t>
    </r>
  </si>
  <si>
    <t>** Fixed costs of Content Development, Merchant Integration, Operations, Sales, QA and Legal included</t>
  </si>
  <si>
    <t xml:space="preserve">What gets included as a </t>
  </si>
  <si>
    <t xml:space="preserve">variable cost is somewhat </t>
  </si>
  <si>
    <t xml:space="preserve">arbitrary - consult your </t>
  </si>
  <si>
    <t>finance dept. for guidance</t>
  </si>
  <si>
    <t>In this instance, a layered</t>
  </si>
  <si>
    <t>approach taken to allocation</t>
  </si>
  <si>
    <t>to fully appreciate the</t>
  </si>
  <si>
    <t>affect of various costs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</si>
</sst>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_(&quot;$&quot;* #,##0_);_(&quot;$&quot;* \(#,##0\);_(&quot;$&quot;* &quot;-&quot;??_);_(@_)"/>
    <numFmt numFmtId="167" formatCode="_(* #,##0.0000_);_(* \(#,##0.0000\);_(* &quot;-&quot;????_);_(@_)"/>
    <numFmt numFmtId="168" formatCode="_(* #,##0.000_);_(* \(#,##0.000\);_(* &quot;-&quot;???_);_(@_)"/>
    <numFmt numFmtId="169" formatCode="mm/dd/yy"/>
    <numFmt numFmtId="170" formatCode="mmmm\ 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&quot;$&quot;* #,##0.0_);_(&quot;$&quot;* \(#,##0.0\);_(&quot;$&quot;* &quot;-&quot;??_);_(@_)"/>
  </numFmts>
  <fonts count="15">
    <font>
      <sz val="10"/>
      <name val="Arial"/>
      <family val="0"/>
    </font>
    <font>
      <sz val="10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sz val="10"/>
      <color indexed="8"/>
      <name val="Tahoma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0" fontId="2" fillId="2" borderId="1" xfId="19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 horizontal="left"/>
    </xf>
    <xf numFmtId="43" fontId="1" fillId="0" borderId="3" xfId="15" applyFont="1" applyBorder="1" applyAlignment="1">
      <alignment/>
    </xf>
    <xf numFmtId="43" fontId="1" fillId="0" borderId="8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4" fillId="0" borderId="5" xfId="15" applyFont="1" applyBorder="1" applyAlignment="1">
      <alignment/>
    </xf>
    <xf numFmtId="9" fontId="1" fillId="0" borderId="5" xfId="19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9" fontId="1" fillId="0" borderId="0" xfId="19" applyFont="1" applyBorder="1" applyAlignment="1">
      <alignment/>
    </xf>
    <xf numFmtId="0" fontId="1" fillId="0" borderId="0" xfId="0" applyFont="1" applyBorder="1" applyAlignment="1" quotePrefix="1">
      <alignment/>
    </xf>
    <xf numFmtId="165" fontId="5" fillId="0" borderId="0" xfId="15" applyNumberFormat="1" applyFont="1" applyAlignment="1" applyProtection="1">
      <alignment/>
      <protection hidden="1"/>
    </xf>
    <xf numFmtId="0" fontId="9" fillId="0" borderId="0" xfId="0" applyFont="1" applyAlignment="1">
      <alignment/>
    </xf>
    <xf numFmtId="43" fontId="1" fillId="3" borderId="5" xfId="15" applyFont="1" applyFill="1" applyBorder="1" applyAlignment="1">
      <alignment/>
    </xf>
    <xf numFmtId="0" fontId="0" fillId="0" borderId="5" xfId="0" applyBorder="1" applyAlignment="1">
      <alignment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9" fontId="11" fillId="0" borderId="0" xfId="0" applyNumberFormat="1" applyFont="1" applyAlignment="1">
      <alignment/>
    </xf>
    <xf numFmtId="165" fontId="12" fillId="0" borderId="0" xfId="15" applyNumberFormat="1" applyFont="1" applyAlignment="1" applyProtection="1">
      <alignment/>
      <protection hidden="1"/>
    </xf>
    <xf numFmtId="42" fontId="10" fillId="0" borderId="0" xfId="17" applyNumberFormat="1" applyFont="1" applyAlignment="1">
      <alignment/>
    </xf>
    <xf numFmtId="42" fontId="10" fillId="0" borderId="0" xfId="0" applyNumberFormat="1" applyFont="1" applyAlignment="1">
      <alignment/>
    </xf>
    <xf numFmtId="43" fontId="0" fillId="0" borderId="0" xfId="15" applyAlignment="1">
      <alignment/>
    </xf>
    <xf numFmtId="41" fontId="0" fillId="0" borderId="0" xfId="15" applyNumberFormat="1" applyAlignment="1">
      <alignment/>
    </xf>
    <xf numFmtId="41" fontId="10" fillId="0" borderId="0" xfId="0" applyNumberFormat="1" applyFont="1" applyAlignment="1">
      <alignment/>
    </xf>
    <xf numFmtId="0" fontId="13" fillId="0" borderId="0" xfId="0" applyFont="1" applyAlignment="1">
      <alignment/>
    </xf>
    <xf numFmtId="41" fontId="10" fillId="0" borderId="0" xfId="15" applyNumberFormat="1" applyFont="1" applyAlignment="1">
      <alignment/>
    </xf>
    <xf numFmtId="44" fontId="10" fillId="0" borderId="0" xfId="0" applyNumberFormat="1" applyFont="1" applyAlignment="1">
      <alignment/>
    </xf>
    <xf numFmtId="42" fontId="1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170" fontId="10" fillId="0" borderId="0" xfId="0" applyNumberFormat="1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0" fontId="1" fillId="2" borderId="11" xfId="19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43" fontId="10" fillId="0" borderId="0" xfId="15" applyFont="1" applyAlignment="1">
      <alignment horizontal="right"/>
    </xf>
    <xf numFmtId="4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left"/>
    </xf>
    <xf numFmtId="166" fontId="1" fillId="0" borderId="0" xfId="17" applyNumberFormat="1" applyFont="1" applyFill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45.7109375" style="0" customWidth="1"/>
    <col min="2" max="2" width="14.00390625" style="0" bestFit="1" customWidth="1"/>
    <col min="3" max="3" width="13.140625" style="0" customWidth="1"/>
    <col min="4" max="4" width="12.28125" style="0" customWidth="1"/>
    <col min="5" max="5" width="11.7109375" style="0" customWidth="1"/>
    <col min="6" max="6" width="14.140625" style="0" customWidth="1"/>
    <col min="7" max="7" width="19.140625" style="0" customWidth="1"/>
  </cols>
  <sheetData>
    <row r="1" spans="1:7" ht="15.75">
      <c r="A1" s="56" t="s">
        <v>17</v>
      </c>
      <c r="B1" s="1"/>
      <c r="C1" s="1"/>
      <c r="D1" s="1"/>
      <c r="E1" s="1"/>
      <c r="F1" s="1"/>
      <c r="G1" s="47"/>
    </row>
    <row r="2" spans="1:6" ht="12.75">
      <c r="A2" s="10"/>
      <c r="B2" s="1"/>
      <c r="C2" s="1"/>
      <c r="D2" s="1"/>
      <c r="E2" s="1"/>
      <c r="F2" s="1"/>
    </row>
    <row r="3" spans="1:6" ht="12.75">
      <c r="A3" s="1" t="s">
        <v>28</v>
      </c>
      <c r="B3" s="1"/>
      <c r="C3" s="1"/>
      <c r="D3" s="1"/>
      <c r="E3" s="1"/>
      <c r="F3" s="1"/>
    </row>
    <row r="4" spans="1:6" ht="12.75">
      <c r="A4" s="6"/>
      <c r="B4" s="6"/>
      <c r="C4" s="6" t="s">
        <v>0</v>
      </c>
      <c r="D4" s="6" t="s">
        <v>1</v>
      </c>
      <c r="E4" s="6" t="s">
        <v>2</v>
      </c>
      <c r="F4" s="6" t="s">
        <v>3</v>
      </c>
    </row>
    <row r="5" spans="1:6" ht="12.75">
      <c r="A5" s="6" t="s">
        <v>18</v>
      </c>
      <c r="B5" s="6"/>
      <c r="C5" s="57">
        <v>1724000</v>
      </c>
      <c r="D5" s="57">
        <v>1534000</v>
      </c>
      <c r="E5" s="57">
        <v>1243000</v>
      </c>
      <c r="F5" s="57">
        <f>SUM(C5:E5)</f>
        <v>4501000</v>
      </c>
    </row>
    <row r="6" spans="1:6" ht="13.5" thickBot="1">
      <c r="A6" s="6"/>
      <c r="B6" s="6"/>
      <c r="C6" s="6"/>
      <c r="D6" s="23"/>
      <c r="E6" s="6"/>
      <c r="F6" s="6"/>
    </row>
    <row r="7" spans="1:6" ht="12.75">
      <c r="A7" s="3" t="s">
        <v>4</v>
      </c>
      <c r="B7" s="4">
        <v>0.03</v>
      </c>
      <c r="C7" s="11">
        <f>C5/B7</f>
        <v>57466666.66666667</v>
      </c>
      <c r="D7" s="11">
        <f>D5/B7</f>
        <v>51133333.333333336</v>
      </c>
      <c r="E7" s="11">
        <f>E5/B7</f>
        <v>41433333.333333336</v>
      </c>
      <c r="F7" s="12">
        <f>SUM(C7:E7)</f>
        <v>150033333.33333334</v>
      </c>
    </row>
    <row r="8" spans="1:6" ht="12.75">
      <c r="A8" s="5"/>
      <c r="B8" s="6"/>
      <c r="C8" s="13"/>
      <c r="D8" s="13"/>
      <c r="E8" s="13"/>
      <c r="F8" s="14"/>
    </row>
    <row r="9" spans="1:6" ht="12.75">
      <c r="A9" s="5" t="s">
        <v>5</v>
      </c>
      <c r="B9" s="6"/>
      <c r="C9" s="6"/>
      <c r="D9" s="6"/>
      <c r="E9" s="6"/>
      <c r="F9" s="7"/>
    </row>
    <row r="10" spans="1:6" ht="12.75">
      <c r="A10" s="5" t="s">
        <v>19</v>
      </c>
      <c r="B10" s="25">
        <v>0.3</v>
      </c>
      <c r="C10" s="26"/>
      <c r="D10" s="15"/>
      <c r="E10" s="15"/>
      <c r="F10" s="16">
        <f>F7*0.0185*(1-B10)</f>
        <v>1942931.6666666665</v>
      </c>
    </row>
    <row r="11" spans="1:6" ht="15">
      <c r="A11" s="5" t="s">
        <v>20</v>
      </c>
      <c r="B11" s="25"/>
      <c r="C11" s="26"/>
      <c r="D11" s="15"/>
      <c r="E11" s="15"/>
      <c r="F11" s="17">
        <v>43010.5716740539</v>
      </c>
    </row>
    <row r="12" spans="1:6" ht="12.75">
      <c r="A12" s="5" t="s">
        <v>21</v>
      </c>
      <c r="B12" s="6"/>
      <c r="C12" s="15"/>
      <c r="D12" s="15"/>
      <c r="E12" s="15"/>
      <c r="F12" s="16">
        <f>F5-F10-F11</f>
        <v>2515057.7616592795</v>
      </c>
    </row>
    <row r="13" spans="1:6" ht="12.75">
      <c r="A13" s="5"/>
      <c r="B13" s="6"/>
      <c r="C13" s="15"/>
      <c r="D13" s="15"/>
      <c r="E13" s="15"/>
      <c r="F13" s="7"/>
    </row>
    <row r="14" spans="1:6" ht="12.75">
      <c r="A14" s="5" t="s">
        <v>6</v>
      </c>
      <c r="B14" s="6"/>
      <c r="C14" s="15"/>
      <c r="D14" s="15"/>
      <c r="E14" s="15"/>
      <c r="F14" s="7"/>
    </row>
    <row r="15" spans="1:6" ht="12.75">
      <c r="A15" s="5" t="s">
        <v>7</v>
      </c>
      <c r="B15" s="6"/>
      <c r="C15" s="6"/>
      <c r="D15" s="6"/>
      <c r="E15" s="6"/>
      <c r="F15" s="14">
        <v>527650</v>
      </c>
    </row>
    <row r="16" spans="1:6" ht="12.75">
      <c r="A16" s="5" t="s">
        <v>25</v>
      </c>
      <c r="B16" s="6"/>
      <c r="C16" s="6"/>
      <c r="D16" s="6"/>
      <c r="E16" s="6"/>
      <c r="F16" s="14">
        <f>104490*0.75</f>
        <v>78367.5</v>
      </c>
    </row>
    <row r="17" spans="1:6" ht="15">
      <c r="A17" s="5" t="s">
        <v>22</v>
      </c>
      <c r="B17" s="6"/>
      <c r="C17" s="6"/>
      <c r="D17" s="6"/>
      <c r="E17" s="6"/>
      <c r="F17" s="18">
        <v>87125</v>
      </c>
    </row>
    <row r="18" spans="1:6" ht="12.75">
      <c r="A18" s="5" t="s">
        <v>8</v>
      </c>
      <c r="B18" s="6"/>
      <c r="C18" s="6"/>
      <c r="D18" s="6"/>
      <c r="E18" s="6"/>
      <c r="F18" s="14">
        <f>SUM(F15:F17)</f>
        <v>693142.5</v>
      </c>
    </row>
    <row r="19" spans="1:6" ht="15">
      <c r="A19" s="5"/>
      <c r="B19" s="6"/>
      <c r="C19" s="6"/>
      <c r="D19" s="6"/>
      <c r="E19" s="6"/>
      <c r="F19" s="18"/>
    </row>
    <row r="20" spans="1:6" ht="12.75">
      <c r="A20" s="5" t="s">
        <v>9</v>
      </c>
      <c r="B20" s="6"/>
      <c r="C20" s="6"/>
      <c r="D20" s="6"/>
      <c r="E20" s="6"/>
      <c r="F20" s="29">
        <f>F5-F10-F11-F18</f>
        <v>1821915.2616592795</v>
      </c>
    </row>
    <row r="21" spans="1:7" ht="22.5">
      <c r="A21" s="48" t="s">
        <v>9</v>
      </c>
      <c r="B21" s="49"/>
      <c r="C21" s="49"/>
      <c r="D21" s="49"/>
      <c r="E21" s="49"/>
      <c r="F21" s="50">
        <f>(F5-F10-F18)/F5</f>
        <v>0.41433588832111384</v>
      </c>
      <c r="G21" s="46" t="s">
        <v>15</v>
      </c>
    </row>
    <row r="22" spans="1:6" ht="12.75">
      <c r="A22" s="5"/>
      <c r="B22" s="6"/>
      <c r="C22" s="6"/>
      <c r="D22" s="6"/>
      <c r="E22" s="6"/>
      <c r="F22" s="19"/>
    </row>
    <row r="23" spans="1:6" ht="12.75">
      <c r="A23" s="5" t="s">
        <v>23</v>
      </c>
      <c r="B23" s="6"/>
      <c r="C23" s="6"/>
      <c r="D23" s="6"/>
      <c r="E23" s="6"/>
      <c r="F23" s="14"/>
    </row>
    <row r="24" spans="1:6" ht="15">
      <c r="A24" s="5" t="s">
        <v>10</v>
      </c>
      <c r="B24" s="6"/>
      <c r="C24" s="6"/>
      <c r="D24" s="6"/>
      <c r="E24" s="6"/>
      <c r="F24" s="18">
        <f>337502.35*0.75</f>
        <v>253126.76249999998</v>
      </c>
    </row>
    <row r="25" spans="1:6" ht="12.75">
      <c r="A25" s="5" t="s">
        <v>11</v>
      </c>
      <c r="B25" s="6"/>
      <c r="C25" s="6"/>
      <c r="D25" s="6"/>
      <c r="E25" s="6"/>
      <c r="F25" s="14">
        <f>F24</f>
        <v>253126.76249999998</v>
      </c>
    </row>
    <row r="26" spans="1:6" ht="15">
      <c r="A26" s="5"/>
      <c r="B26" s="6"/>
      <c r="C26" s="6"/>
      <c r="D26" s="6"/>
      <c r="E26" s="6"/>
      <c r="F26" s="18"/>
    </row>
    <row r="27" spans="1:7" ht="12.75">
      <c r="A27" s="48" t="s">
        <v>26</v>
      </c>
      <c r="B27" s="49"/>
      <c r="C27" s="49"/>
      <c r="D27" s="49"/>
      <c r="E27" s="49"/>
      <c r="F27" s="50">
        <f>(F5-F10-F11-F18-F25)/F5</f>
        <v>0.3485422126548055</v>
      </c>
      <c r="G27" s="58" t="s">
        <v>31</v>
      </c>
    </row>
    <row r="28" spans="1:7" ht="12.75">
      <c r="A28" s="5"/>
      <c r="B28" s="6"/>
      <c r="C28" s="6"/>
      <c r="D28" s="6"/>
      <c r="E28" s="6"/>
      <c r="F28" s="30"/>
      <c r="G28" s="58" t="s">
        <v>32</v>
      </c>
    </row>
    <row r="29" spans="1:7" ht="12.75">
      <c r="A29" s="5" t="s">
        <v>29</v>
      </c>
      <c r="B29" s="6"/>
      <c r="C29" s="6"/>
      <c r="D29" s="6"/>
      <c r="E29" s="6"/>
      <c r="F29" s="14"/>
      <c r="G29" s="58" t="s">
        <v>33</v>
      </c>
    </row>
    <row r="30" spans="1:7" ht="12.75">
      <c r="A30" s="5" t="s">
        <v>10</v>
      </c>
      <c r="B30" s="6"/>
      <c r="C30" s="6"/>
      <c r="D30" s="6"/>
      <c r="E30" s="6"/>
      <c r="F30" s="14">
        <f>847125.97*0.75</f>
        <v>635344.4775</v>
      </c>
      <c r="G30" s="58" t="s">
        <v>34</v>
      </c>
    </row>
    <row r="31" spans="1:7" ht="15">
      <c r="A31" s="5" t="s">
        <v>27</v>
      </c>
      <c r="B31" s="6"/>
      <c r="C31" s="6"/>
      <c r="D31" s="6"/>
      <c r="E31" s="6"/>
      <c r="F31" s="18">
        <f>160000</f>
        <v>160000</v>
      </c>
      <c r="G31" s="31" t="s">
        <v>35</v>
      </c>
    </row>
    <row r="32" spans="1:7" ht="12.75">
      <c r="A32" s="5" t="s">
        <v>11</v>
      </c>
      <c r="B32" s="6"/>
      <c r="C32" s="6"/>
      <c r="D32" s="6"/>
      <c r="E32" s="6"/>
      <c r="F32" s="14">
        <f>SUM(F30:F31)</f>
        <v>795344.4775</v>
      </c>
      <c r="G32" s="59" t="s">
        <v>36</v>
      </c>
    </row>
    <row r="33" spans="1:7" ht="12.75">
      <c r="A33" s="5"/>
      <c r="B33" s="6"/>
      <c r="C33" s="6"/>
      <c r="D33" s="6"/>
      <c r="E33" s="6"/>
      <c r="F33" s="7"/>
      <c r="G33" s="31" t="s">
        <v>37</v>
      </c>
    </row>
    <row r="34" spans="1:7" ht="13.5" thickBot="1">
      <c r="A34" s="8" t="s">
        <v>12</v>
      </c>
      <c r="B34" s="9"/>
      <c r="C34" s="9"/>
      <c r="D34" s="9"/>
      <c r="E34" s="9"/>
      <c r="F34" s="2">
        <f>(F5-F10-F11-F18-F25-F32)/F5</f>
        <v>0.17183826297695612</v>
      </c>
      <c r="G34" s="31" t="s">
        <v>38</v>
      </c>
    </row>
    <row r="36" ht="12.75">
      <c r="A36" s="22" t="s">
        <v>16</v>
      </c>
    </row>
    <row r="37" ht="12.75">
      <c r="A37" s="20" t="s">
        <v>24</v>
      </c>
    </row>
    <row r="38" ht="12.75">
      <c r="A38" s="20" t="s">
        <v>30</v>
      </c>
    </row>
    <row r="39" ht="12.75">
      <c r="A39" s="22" t="s">
        <v>13</v>
      </c>
    </row>
    <row r="40" ht="12.75">
      <c r="A40" s="22" t="s">
        <v>14</v>
      </c>
    </row>
    <row r="41" ht="12.75">
      <c r="A41" s="21"/>
    </row>
    <row r="42" ht="12.75" customHeight="1"/>
    <row r="45" ht="12.75">
      <c r="A45" s="22"/>
    </row>
    <row r="46" ht="12.75">
      <c r="A46" s="24"/>
    </row>
    <row r="49" spans="1:2" ht="12.75">
      <c r="A49" s="55"/>
      <c r="B49" s="31"/>
    </row>
    <row r="50" spans="1:5" ht="12.75">
      <c r="A50" s="31"/>
      <c r="B50" s="32"/>
      <c r="C50" s="37"/>
      <c r="D50" s="33"/>
      <c r="E50" s="34"/>
    </row>
    <row r="51" spans="1:8" ht="12.75">
      <c r="A51" s="31"/>
      <c r="B51" s="52"/>
      <c r="C51" s="37"/>
      <c r="D51" s="33"/>
      <c r="E51" s="35"/>
      <c r="F51" s="28"/>
      <c r="G51" s="28"/>
      <c r="H51" s="28"/>
    </row>
    <row r="52" spans="1:6" ht="12.75">
      <c r="A52" s="31"/>
      <c r="B52" s="52"/>
      <c r="C52" s="37"/>
      <c r="D52" s="34"/>
      <c r="E52" s="36"/>
      <c r="F52" s="27"/>
    </row>
    <row r="53" spans="1:5" ht="12.75">
      <c r="A53" s="31"/>
      <c r="B53" s="51"/>
      <c r="C53" s="34"/>
      <c r="D53" s="34"/>
      <c r="E53" s="34"/>
    </row>
    <row r="54" spans="1:5" ht="12.75">
      <c r="A54" s="31"/>
      <c r="B54" s="51"/>
      <c r="C54" s="34"/>
      <c r="D54" s="34"/>
      <c r="E54" s="34"/>
    </row>
    <row r="55" spans="1:5" ht="12.75">
      <c r="A55" s="31"/>
      <c r="B55" s="51"/>
      <c r="C55" s="34"/>
      <c r="D55" s="34"/>
      <c r="E55" s="34"/>
    </row>
    <row r="56" spans="1:5" ht="12.75">
      <c r="A56" s="31"/>
      <c r="B56" s="31"/>
      <c r="C56" s="38"/>
      <c r="D56" s="34"/>
      <c r="E56" s="34"/>
    </row>
    <row r="57" spans="2:5" ht="12.75">
      <c r="B57" s="34"/>
      <c r="C57" s="34"/>
      <c r="D57" s="34"/>
      <c r="E57" s="34"/>
    </row>
    <row r="58" ht="12.75">
      <c r="A58" s="42"/>
    </row>
    <row r="59" spans="1:5" ht="12.75">
      <c r="A59" s="31"/>
      <c r="B59" s="43"/>
      <c r="C59" s="31"/>
      <c r="D59" s="31"/>
      <c r="E59" s="31"/>
    </row>
    <row r="60" spans="1:5" ht="12.75">
      <c r="A60" s="31"/>
      <c r="B60" s="43"/>
      <c r="C60" s="31"/>
      <c r="D60" s="31"/>
      <c r="E60" s="31"/>
    </row>
    <row r="61" spans="1:5" ht="12.75">
      <c r="A61" s="31"/>
      <c r="B61" s="43"/>
      <c r="C61" s="31"/>
      <c r="D61" s="31"/>
      <c r="E61" s="31"/>
    </row>
    <row r="62" spans="1:5" ht="12.75">
      <c r="A62" s="31"/>
      <c r="B62" s="44"/>
      <c r="C62" s="54"/>
      <c r="D62" s="45"/>
      <c r="E62" s="31"/>
    </row>
    <row r="64" ht="12.75">
      <c r="D64" s="53"/>
    </row>
    <row r="68" ht="12.75">
      <c r="E68" s="41"/>
    </row>
    <row r="70" ht="12.75">
      <c r="B70" s="39"/>
    </row>
    <row r="71" ht="12.75">
      <c r="D71" s="40"/>
    </row>
  </sheetData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2001-06-20T00:17:33Z</cp:lastPrinted>
  <dcterms:created xsi:type="dcterms:W3CDTF">2001-06-07T18:26:52Z</dcterms:created>
  <dcterms:modified xsi:type="dcterms:W3CDTF">2007-03-24T19:13:56Z</dcterms:modified>
  <cp:category/>
  <cp:version/>
  <cp:contentType/>
  <cp:contentStatus/>
</cp:coreProperties>
</file>