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Cell Size" sheetId="1" r:id="rId1"/>
    <sheet name="Inc. Response Rate" sheetId="2" r:id="rId2"/>
    <sheet name="Margin of Error Calculation" sheetId="3" r:id="rId3"/>
  </sheets>
  <definedNames/>
  <calcPr fullCalcOnLoad="1"/>
</workbook>
</file>

<file path=xl/sharedStrings.xml><?xml version="1.0" encoding="utf-8"?>
<sst xmlns="http://schemas.openxmlformats.org/spreadsheetml/2006/main" count="57" uniqueCount="50">
  <si>
    <t>low</t>
  </si>
  <si>
    <t>high</t>
  </si>
  <si>
    <t>How to use this sheet:</t>
  </si>
  <si>
    <t>- if you have historical data that differs significantly from 10%, please revise the formula in cell B6 to reflect it</t>
  </si>
  <si>
    <t>How to Determine if the Incremental Response Rate</t>
  </si>
  <si>
    <t>is Statistically Significant</t>
  </si>
  <si>
    <t>MAIL GROUP INFORMATION:</t>
  </si>
  <si>
    <t>Size of the mail group (# names mailed)</t>
  </si>
  <si>
    <t>Response rate of the mail group (% response)</t>
  </si>
  <si>
    <t>CONTROL GROUP INFORMATION:</t>
  </si>
  <si>
    <t>Size of the control group (# names)</t>
  </si>
  <si>
    <t>Response rate of the control group (% response)</t>
  </si>
  <si>
    <t>ENTIRE UNIVERSE INFORMATION:</t>
  </si>
  <si>
    <t>Size of the universe (mail + control)</t>
  </si>
  <si>
    <t>Response rate of the universe (mail + control)</t>
  </si>
  <si>
    <t>And the final number is ....</t>
  </si>
  <si>
    <t>And the benchmark that you compare the number to is ...</t>
  </si>
  <si>
    <t>ANSWER - IS THE INCREMENTAL RESPONSE RATE SIGNIFICANT?</t>
  </si>
  <si>
    <t>- fill out the actual size of the mail group in the yellow cell that currently reads 200,000</t>
  </si>
  <si>
    <t>- fill out the actual response rate of the mail group in the yellow cell that currently reads 1.500%</t>
  </si>
  <si>
    <t>- fill out the actual size of the control group in the yellow cell that currently reads 250,000</t>
  </si>
  <si>
    <t>- fill out the actual response rate of the control group in the yellow cell that currently reads 1.650%</t>
  </si>
  <si>
    <t>The test for statistical significance in the incremental response rate will automatically be</t>
  </si>
  <si>
    <r>
      <t>calculated in cell B17.  If the word "</t>
    </r>
    <r>
      <rPr>
        <sz val="12"/>
        <color indexed="10"/>
        <rFont val="Arial"/>
        <family val="2"/>
      </rPr>
      <t>YES</t>
    </r>
    <r>
      <rPr>
        <sz val="12"/>
        <rFont val="Arial"/>
        <family val="2"/>
      </rPr>
      <t>" appears in cell B20, then this means that the</t>
    </r>
  </si>
  <si>
    <t>mail cell had a significant difference in response rate over the control cell.  If the word</t>
  </si>
  <si>
    <r>
      <t>"</t>
    </r>
    <r>
      <rPr>
        <sz val="12"/>
        <color indexed="10"/>
        <rFont val="Arial"/>
        <family val="2"/>
      </rPr>
      <t>NO</t>
    </r>
    <r>
      <rPr>
        <sz val="12"/>
        <rFont val="Arial"/>
        <family val="2"/>
      </rPr>
      <t>" appears in cell B20, then the incremental response rate is not statistically significant</t>
    </r>
  </si>
  <si>
    <t>and the results of the direct mail are inconclusive.</t>
  </si>
  <si>
    <t>Benchmarks</t>
  </si>
  <si>
    <t>95% Confidence Level = 1.96</t>
  </si>
  <si>
    <t>90% Confidence Level = 1.645</t>
  </si>
  <si>
    <t>How to Calculate the Minimum Size of Control/Mail Cell Required</t>
  </si>
  <si>
    <t>Estimated response rate of Control/Mail Cell:</t>
  </si>
  <si>
    <t>- fill out the estimated response rate of the Control/Mail Cell in the yellow cell which currently reads 1.500%</t>
  </si>
  <si>
    <t>The minimum size of the Control/Mail Cell will automatically be calculated in cell B8.</t>
  </si>
  <si>
    <t>Allowable margin of error:</t>
  </si>
  <si>
    <t>- the allowable margin of error is currently fixed at a default of 10% of the response rate</t>
  </si>
  <si>
    <t>ANSWER - MINIMUM SIZE OF CONTROL/MAIL CELL:</t>
  </si>
  <si>
    <t>- if you are unsure of the estimated response rate, enter several values to see how Control/Mail Cell size will be affected</t>
  </si>
  <si>
    <t xml:space="preserve">@ a </t>
  </si>
  <si>
    <t>confidence level</t>
  </si>
  <si>
    <t>Confidence Level</t>
  </si>
  <si>
    <t>Value</t>
  </si>
  <si>
    <t>Value for VLOOKUP</t>
  </si>
  <si>
    <t>Confidence level:</t>
  </si>
  <si>
    <t>Response Rate</t>
  </si>
  <si>
    <t>Population</t>
  </si>
  <si>
    <t>Margin of Error</t>
  </si>
  <si>
    <t>Illustrative formula above uses a 95% confidence level</t>
  </si>
  <si>
    <t>Start Here with drop down menu</t>
  </si>
  <si>
    <t>(Note: Margin of error above is preset - this can be changed based upon your own marketing experience - see "Margin of Error Calculation" tab for instructions)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</si>
</sst>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\(#,##0.000\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0%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000_);_(* \(#,##0.0000000\);_(* &quot;-&quot;??_);_(@_)"/>
    <numFmt numFmtId="175" formatCode="_(* #,##0.00000000_);_(* \(#,##0.00000000\);_(* &quot;-&quot;??_);_(@_)"/>
    <numFmt numFmtId="176" formatCode="_(* #,##0.000000000_);_(* \(#,##0.000000000\);_(* &quot;-&quot;??_);_(@_)"/>
    <numFmt numFmtId="177" formatCode="0.000"/>
  </numFmts>
  <fonts count="1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24"/>
      <color indexed="8"/>
      <name val="Arial"/>
      <family val="0"/>
    </font>
    <font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164" fontId="3" fillId="2" borderId="0" xfId="0" applyNumberFormat="1" applyFont="1" applyFill="1" applyAlignment="1" applyProtection="1">
      <alignment/>
      <protection/>
    </xf>
    <xf numFmtId="0" fontId="9" fillId="2" borderId="0" xfId="0" applyFont="1" applyFill="1" applyAlignment="1">
      <alignment/>
    </xf>
    <xf numFmtId="165" fontId="9" fillId="2" borderId="0" xfId="0" applyNumberFormat="1" applyFont="1" applyFill="1" applyAlignment="1" applyProtection="1">
      <alignment horizontal="right"/>
      <protection/>
    </xf>
    <xf numFmtId="37" fontId="9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>
      <alignment/>
    </xf>
    <xf numFmtId="165" fontId="6" fillId="2" borderId="0" xfId="0" applyNumberFormat="1" applyFont="1" applyFill="1" applyAlignment="1" applyProtection="1">
      <alignment horizontal="right"/>
      <protection/>
    </xf>
    <xf numFmtId="0" fontId="10" fillId="2" borderId="0" xfId="0" applyFont="1" applyFill="1" applyAlignment="1">
      <alignment/>
    </xf>
    <xf numFmtId="165" fontId="3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/>
    </xf>
    <xf numFmtId="0" fontId="11" fillId="2" borderId="0" xfId="0" applyFont="1" applyFill="1" applyAlignment="1">
      <alignment/>
    </xf>
    <xf numFmtId="39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37" fontId="4" fillId="3" borderId="0" xfId="0" applyNumberFormat="1" applyFont="1" applyFill="1" applyAlignment="1" applyProtection="1">
      <alignment horizontal="center"/>
      <protection locked="0"/>
    </xf>
    <xf numFmtId="164" fontId="4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Continuous"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164" fontId="3" fillId="2" borderId="0" xfId="0" applyNumberFormat="1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 quotePrefix="1">
      <alignment/>
      <protection/>
    </xf>
    <xf numFmtId="0" fontId="8" fillId="2" borderId="0" xfId="0" applyFont="1" applyFill="1" applyAlignment="1" applyProtection="1">
      <alignment/>
      <protection/>
    </xf>
    <xf numFmtId="167" fontId="6" fillId="2" borderId="0" xfId="15" applyNumberFormat="1" applyFont="1" applyFill="1" applyAlignment="1" applyProtection="1">
      <alignment horizontal="center"/>
      <protection/>
    </xf>
    <xf numFmtId="0" fontId="3" fillId="2" borderId="0" xfId="0" applyFont="1" applyFill="1" applyAlignment="1" applyProtection="1" quotePrefix="1">
      <alignment horizontal="center"/>
      <protection/>
    </xf>
    <xf numFmtId="0" fontId="0" fillId="2" borderId="0" xfId="0" applyFill="1" applyAlignment="1">
      <alignment horizontal="right"/>
    </xf>
    <xf numFmtId="9" fontId="0" fillId="4" borderId="0" xfId="19" applyFill="1" applyAlignment="1" applyProtection="1">
      <alignment/>
      <protection/>
    </xf>
    <xf numFmtId="0" fontId="3" fillId="2" borderId="0" xfId="0" applyFont="1" applyFill="1" applyAlignment="1" applyProtection="1">
      <alignment horizontal="left" indent="1"/>
      <protection/>
    </xf>
    <xf numFmtId="9" fontId="0" fillId="2" borderId="1" xfId="19" applyFont="1" applyFill="1" applyBorder="1" applyAlignment="1">
      <alignment horizontal="center"/>
    </xf>
    <xf numFmtId="43" fontId="0" fillId="2" borderId="1" xfId="15" applyFill="1" applyBorder="1" applyAlignment="1">
      <alignment horizontal="left"/>
    </xf>
    <xf numFmtId="170" fontId="0" fillId="2" borderId="1" xfId="15" applyNumberFormat="1" applyFill="1" applyBorder="1" applyAlignment="1">
      <alignment horizontal="left"/>
    </xf>
    <xf numFmtId="177" fontId="13" fillId="2" borderId="0" xfId="15" applyNumberFormat="1" applyFont="1" applyFill="1" applyBorder="1" applyAlignment="1" applyProtection="1">
      <alignment/>
      <protection/>
    </xf>
    <xf numFmtId="177" fontId="9" fillId="2" borderId="0" xfId="15" applyNumberFormat="1" applyFont="1" applyFill="1" applyBorder="1" applyAlignment="1" applyProtection="1">
      <alignment/>
      <protection/>
    </xf>
    <xf numFmtId="9" fontId="3" fillId="4" borderId="0" xfId="19" applyFont="1" applyFill="1" applyAlignment="1" applyProtection="1">
      <alignment/>
      <protection/>
    </xf>
    <xf numFmtId="0" fontId="0" fillId="2" borderId="1" xfId="0" applyFill="1" applyBorder="1" applyAlignment="1">
      <alignment/>
    </xf>
    <xf numFmtId="0" fontId="16" fillId="2" borderId="1" xfId="0" applyFont="1" applyFill="1" applyBorder="1" applyAlignment="1">
      <alignment/>
    </xf>
    <xf numFmtId="0" fontId="17" fillId="2" borderId="0" xfId="0" applyFont="1" applyFill="1" applyAlignment="1">
      <alignment/>
    </xf>
    <xf numFmtId="164" fontId="16" fillId="2" borderId="1" xfId="19" applyNumberFormat="1" applyFont="1" applyFill="1" applyBorder="1" applyAlignment="1">
      <alignment/>
    </xf>
    <xf numFmtId="9" fontId="0" fillId="5" borderId="1" xfId="19" applyFill="1" applyBorder="1" applyAlignment="1" applyProtection="1">
      <alignment/>
      <protection locked="0"/>
    </xf>
    <xf numFmtId="10" fontId="0" fillId="5" borderId="1" xfId="19" applyNumberFormat="1" applyFont="1" applyFill="1" applyBorder="1" applyAlignment="1" applyProtection="1">
      <alignment/>
      <protection locked="0"/>
    </xf>
    <xf numFmtId="167" fontId="0" fillId="5" borderId="1" xfId="15" applyNumberFormat="1" applyFill="1" applyBorder="1" applyAlignment="1" applyProtection="1">
      <alignment/>
      <protection locked="0"/>
    </xf>
    <xf numFmtId="0" fontId="18" fillId="2" borderId="0" xfId="0" applyFont="1" applyFill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123825</xdr:rowOff>
    </xdr:from>
    <xdr:to>
      <xdr:col>6</xdr:col>
      <xdr:colOff>381000</xdr:colOff>
      <xdr:row>13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447675" y="123825"/>
          <a:ext cx="4743450" cy="2085975"/>
          <a:chOff x="1872" y="1536"/>
          <a:chExt cx="2319" cy="1317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72" y="1968"/>
            <a:ext cx="1680" cy="70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AutoShape 8"/>
          <xdr:cNvSpPr>
            <a:spLocks/>
          </xdr:cNvSpPr>
        </xdr:nvSpPr>
        <xdr:spPr>
          <a:xfrm flipH="1" flipV="1">
            <a:off x="3168" y="2400"/>
            <a:ext cx="96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 flipH="1">
            <a:off x="2976" y="1872"/>
            <a:ext cx="96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2400" y="1968"/>
            <a:ext cx="96" cy="2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 flipH="1">
            <a:off x="3216" y="2016"/>
            <a:ext cx="48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219075</xdr:colOff>
      <xdr:row>17</xdr:row>
      <xdr:rowOff>76200</xdr:rowOff>
    </xdr:from>
    <xdr:to>
      <xdr:col>5</xdr:col>
      <xdr:colOff>0</xdr:colOff>
      <xdr:row>17</xdr:row>
      <xdr:rowOff>76200</xdr:rowOff>
    </xdr:to>
    <xdr:sp>
      <xdr:nvSpPr>
        <xdr:cNvPr id="12" name="Line 13"/>
        <xdr:cNvSpPr>
          <a:spLocks/>
        </xdr:cNvSpPr>
      </xdr:nvSpPr>
      <xdr:spPr>
        <a:xfrm flipH="1">
          <a:off x="3200400" y="2828925"/>
          <a:ext cx="10001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B4" sqref="B4"/>
    </sheetView>
  </sheetViews>
  <sheetFormatPr defaultColWidth="9.140625" defaultRowHeight="12.75"/>
  <cols>
    <col min="1" max="1" width="62.00390625" style="3" customWidth="1"/>
    <col min="2" max="2" width="12.8515625" style="3" bestFit="1" customWidth="1"/>
    <col min="3" max="3" width="9.140625" style="3" customWidth="1"/>
    <col min="4" max="4" width="12.7109375" style="3" bestFit="1" customWidth="1"/>
    <col min="5" max="16384" width="9.140625" style="3" customWidth="1"/>
  </cols>
  <sheetData>
    <row r="1" spans="1:5" ht="18">
      <c r="A1" s="22" t="s">
        <v>30</v>
      </c>
      <c r="B1" s="23"/>
      <c r="C1" s="23"/>
      <c r="D1" s="23"/>
      <c r="E1" s="24"/>
    </row>
    <row r="2" spans="1:5" ht="15">
      <c r="A2" s="24"/>
      <c r="B2" s="25"/>
      <c r="C2" s="25"/>
      <c r="D2" s="25"/>
      <c r="E2" s="24"/>
    </row>
    <row r="3" spans="1:5" ht="15">
      <c r="A3" s="24"/>
      <c r="B3" s="25"/>
      <c r="C3" s="25"/>
      <c r="D3" s="25"/>
      <c r="E3" s="24"/>
    </row>
    <row r="4" spans="1:5" ht="15">
      <c r="A4" s="24" t="s">
        <v>31</v>
      </c>
      <c r="B4" s="21">
        <v>0.015</v>
      </c>
      <c r="C4" s="25"/>
      <c r="D4" s="25"/>
      <c r="E4" s="24"/>
    </row>
    <row r="5" spans="1:5" ht="15">
      <c r="A5" s="24"/>
      <c r="B5" s="25"/>
      <c r="C5" s="26" t="s">
        <v>0</v>
      </c>
      <c r="D5" s="26" t="s">
        <v>1</v>
      </c>
      <c r="E5" s="24"/>
    </row>
    <row r="6" spans="1:5" ht="15">
      <c r="A6" s="24" t="s">
        <v>34</v>
      </c>
      <c r="B6" s="27">
        <f>0.1*B4</f>
        <v>0.0015</v>
      </c>
      <c r="C6" s="27">
        <f>B4-B6</f>
        <v>0.0135</v>
      </c>
      <c r="D6" s="27">
        <f>B4+B6</f>
        <v>0.0165</v>
      </c>
      <c r="E6" s="24"/>
    </row>
    <row r="7" spans="1:5" ht="15">
      <c r="A7" s="52" t="s">
        <v>49</v>
      </c>
      <c r="B7" s="27"/>
      <c r="C7" s="27"/>
      <c r="D7" s="27"/>
      <c r="E7" s="24"/>
    </row>
    <row r="8" spans="1:5" ht="15">
      <c r="A8" s="24"/>
      <c r="B8" s="25"/>
      <c r="C8" s="25"/>
      <c r="D8" s="25"/>
      <c r="E8" s="24"/>
    </row>
    <row r="9" spans="1:5" ht="15.75">
      <c r="A9" s="28" t="s">
        <v>36</v>
      </c>
      <c r="B9" s="34">
        <f>IF(B6=0,0,(B4*(1-B4)*(D50*D50))/(B6*B6))</f>
        <v>25226.506666666664</v>
      </c>
      <c r="C9" s="35" t="s">
        <v>38</v>
      </c>
      <c r="D9" s="37">
        <v>0.95</v>
      </c>
      <c r="E9" s="38" t="s">
        <v>39</v>
      </c>
    </row>
    <row r="10" spans="1:5" ht="15">
      <c r="A10" s="24"/>
      <c r="B10" s="25"/>
      <c r="C10" s="25"/>
      <c r="D10" s="25"/>
      <c r="E10" s="24"/>
    </row>
    <row r="11" spans="1:5" ht="12.75">
      <c r="A11" s="29" t="s">
        <v>2</v>
      </c>
      <c r="B11" s="30"/>
      <c r="C11" s="30"/>
      <c r="D11" s="30"/>
      <c r="E11" s="31"/>
    </row>
    <row r="12" spans="1:5" ht="12.75">
      <c r="A12" s="32" t="s">
        <v>32</v>
      </c>
      <c r="B12" s="30"/>
      <c r="C12" s="30"/>
      <c r="D12" s="30"/>
      <c r="E12" s="31"/>
    </row>
    <row r="13" spans="1:5" ht="12.75">
      <c r="A13" s="32" t="s">
        <v>37</v>
      </c>
      <c r="B13" s="30"/>
      <c r="C13" s="30"/>
      <c r="D13" s="30"/>
      <c r="E13" s="31"/>
    </row>
    <row r="14" spans="1:5" ht="12.75">
      <c r="A14" s="32" t="s">
        <v>35</v>
      </c>
      <c r="B14" s="30"/>
      <c r="C14" s="30"/>
      <c r="D14" s="30"/>
      <c r="E14" s="31"/>
    </row>
    <row r="15" spans="1:5" ht="12.75">
      <c r="A15" s="31" t="s">
        <v>3</v>
      </c>
      <c r="B15" s="30"/>
      <c r="C15" s="30"/>
      <c r="D15" s="30"/>
      <c r="E15" s="31"/>
    </row>
    <row r="16" spans="1:5" ht="15">
      <c r="A16" s="24"/>
      <c r="B16" s="25"/>
      <c r="C16" s="25"/>
      <c r="D16" s="25"/>
      <c r="E16" s="24"/>
    </row>
    <row r="17" spans="1:5" ht="15">
      <c r="A17" s="24" t="s">
        <v>33</v>
      </c>
      <c r="B17" s="25"/>
      <c r="C17" s="25"/>
      <c r="D17" s="25"/>
      <c r="E17" s="24"/>
    </row>
    <row r="18" spans="1:5" ht="15">
      <c r="A18" s="24"/>
      <c r="B18" s="25"/>
      <c r="C18" s="25"/>
      <c r="D18" s="25"/>
      <c r="E18" s="24"/>
    </row>
    <row r="19" spans="1:5" ht="15">
      <c r="A19" s="33"/>
      <c r="B19" s="25"/>
      <c r="C19" s="25"/>
      <c r="D19" s="25"/>
      <c r="E19" s="24"/>
    </row>
    <row r="48" ht="12.75">
      <c r="D48" s="3" t="s">
        <v>42</v>
      </c>
    </row>
    <row r="50" ht="12.75">
      <c r="D50" s="42">
        <f>VLOOKUP(D9,D54:E55,2)</f>
        <v>1.96</v>
      </c>
    </row>
    <row r="52" spans="4:5" ht="12.75">
      <c r="D52" s="36" t="s">
        <v>40</v>
      </c>
      <c r="E52" s="36" t="s">
        <v>41</v>
      </c>
    </row>
    <row r="54" spans="4:5" ht="12.75">
      <c r="D54" s="39">
        <v>0.9</v>
      </c>
      <c r="E54" s="41">
        <v>1.645</v>
      </c>
    </row>
    <row r="55" spans="4:5" ht="12.75">
      <c r="D55" s="39">
        <v>0.95</v>
      </c>
      <c r="E55" s="40">
        <v>1.96</v>
      </c>
    </row>
  </sheetData>
  <sheetProtection password="DA17" sheet="1" objects="1" scenarios="1"/>
  <dataValidations count="1">
    <dataValidation type="list" allowBlank="1" showInputMessage="1" showErrorMessage="1" error="Click &quot;Cancel&quot; and input Confidence Level from the drop down Menu." sqref="D9">
      <formula1>$D$53:$D$56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workbookViewId="0" topLeftCell="A1">
      <selection activeCell="B17" sqref="B17"/>
    </sheetView>
  </sheetViews>
  <sheetFormatPr defaultColWidth="9.140625" defaultRowHeight="12.75"/>
  <cols>
    <col min="1" max="1" width="86.421875" style="3" customWidth="1"/>
    <col min="2" max="16384" width="9.140625" style="3" customWidth="1"/>
  </cols>
  <sheetData>
    <row r="1" spans="1:2" ht="18">
      <c r="A1" s="1" t="s">
        <v>4</v>
      </c>
      <c r="B1" s="2"/>
    </row>
    <row r="2" spans="1:2" ht="18">
      <c r="A2" s="1" t="s">
        <v>5</v>
      </c>
      <c r="B2" s="2"/>
    </row>
    <row r="3" spans="1:2" ht="15">
      <c r="A3" s="4"/>
      <c r="B3" s="4"/>
    </row>
    <row r="4" spans="1:2" ht="15">
      <c r="A4" s="4"/>
      <c r="B4" s="4"/>
    </row>
    <row r="5" spans="1:2" ht="15">
      <c r="A5" s="5" t="s">
        <v>6</v>
      </c>
      <c r="B5" s="4"/>
    </row>
    <row r="6" spans="1:2" ht="15">
      <c r="A6" s="4" t="s">
        <v>7</v>
      </c>
      <c r="B6" s="20">
        <v>200000</v>
      </c>
    </row>
    <row r="7" spans="1:2" ht="15">
      <c r="A7" s="4" t="s">
        <v>8</v>
      </c>
      <c r="B7" s="21">
        <v>0.015</v>
      </c>
    </row>
    <row r="8" spans="1:2" ht="15">
      <c r="A8" s="4"/>
      <c r="B8" s="4"/>
    </row>
    <row r="9" spans="1:2" ht="15">
      <c r="A9" s="5" t="s">
        <v>9</v>
      </c>
      <c r="B9" s="4"/>
    </row>
    <row r="10" spans="1:2" ht="15">
      <c r="A10" s="4" t="s">
        <v>10</v>
      </c>
      <c r="B10" s="20">
        <v>250000</v>
      </c>
    </row>
    <row r="11" spans="1:2" ht="15">
      <c r="A11" s="4" t="s">
        <v>11</v>
      </c>
      <c r="B11" s="21">
        <v>0.0165</v>
      </c>
    </row>
    <row r="12" spans="1:2" ht="15">
      <c r="A12" s="4"/>
      <c r="B12" s="4"/>
    </row>
    <row r="13" spans="1:2" ht="15">
      <c r="A13" s="5" t="s">
        <v>12</v>
      </c>
      <c r="B13" s="4"/>
    </row>
    <row r="14" spans="1:2" ht="15">
      <c r="A14" s="4" t="s">
        <v>13</v>
      </c>
      <c r="B14" s="4">
        <f>B10+B6</f>
        <v>450000</v>
      </c>
    </row>
    <row r="15" spans="1:2" ht="15">
      <c r="A15" s="4" t="s">
        <v>14</v>
      </c>
      <c r="B15" s="6">
        <f>(+B6*B7+B10*B11)/B14</f>
        <v>0.015833333333333335</v>
      </c>
    </row>
    <row r="16" spans="1:2" ht="15">
      <c r="A16" s="4"/>
      <c r="B16" s="6"/>
    </row>
    <row r="17" spans="1:2" ht="15">
      <c r="A17" s="7" t="s">
        <v>40</v>
      </c>
      <c r="B17" s="44">
        <v>0.95</v>
      </c>
    </row>
    <row r="18" spans="1:2" ht="15">
      <c r="A18" s="7" t="s">
        <v>15</v>
      </c>
      <c r="B18" s="8">
        <f>ABS((B7-B11)/(SQRT(B15*(1-B15)*(B6+B10)/(B6*B10))))</f>
        <v>4.005433272375397</v>
      </c>
    </row>
    <row r="19" spans="1:2" ht="15">
      <c r="A19" s="9" t="s">
        <v>16</v>
      </c>
      <c r="B19" s="43">
        <f>VLOOKUP(B17,B100:C101,2)</f>
        <v>1.96</v>
      </c>
    </row>
    <row r="20" spans="1:2" ht="15">
      <c r="A20" s="9"/>
      <c r="B20" s="8"/>
    </row>
    <row r="21" spans="1:2" ht="15.75">
      <c r="A21" s="10" t="s">
        <v>17</v>
      </c>
      <c r="B21" s="11" t="str">
        <f>IF(B18&gt;=B19,"YES","NO")</f>
        <v>YES</v>
      </c>
    </row>
    <row r="22" spans="1:2" ht="15">
      <c r="A22" s="12"/>
      <c r="B22" s="13"/>
    </row>
    <row r="23" spans="1:2" ht="12.75">
      <c r="A23" s="14" t="s">
        <v>2</v>
      </c>
      <c r="B23" s="15"/>
    </row>
    <row r="24" spans="1:2" ht="12.75">
      <c r="A24" s="16" t="s">
        <v>18</v>
      </c>
      <c r="B24" s="15"/>
    </row>
    <row r="25" spans="1:2" ht="12.75">
      <c r="A25" s="16" t="s">
        <v>19</v>
      </c>
      <c r="B25" s="15"/>
    </row>
    <row r="26" spans="1:2" ht="12.75">
      <c r="A26" s="16" t="s">
        <v>20</v>
      </c>
      <c r="B26" s="15"/>
    </row>
    <row r="27" spans="1:2" ht="12.75">
      <c r="A27" s="16" t="s">
        <v>21</v>
      </c>
      <c r="B27" s="15"/>
    </row>
    <row r="28" spans="1:2" ht="12.75">
      <c r="A28" s="15"/>
      <c r="B28" s="15"/>
    </row>
    <row r="29" spans="1:2" ht="15">
      <c r="A29" s="4" t="s">
        <v>22</v>
      </c>
      <c r="B29" s="4"/>
    </row>
    <row r="30" spans="1:2" ht="15">
      <c r="A30" s="4" t="s">
        <v>23</v>
      </c>
      <c r="B30" s="4"/>
    </row>
    <row r="31" spans="1:2" ht="15">
      <c r="A31" s="4" t="s">
        <v>24</v>
      </c>
      <c r="B31" s="4"/>
    </row>
    <row r="32" spans="1:2" ht="15">
      <c r="A32" s="4" t="s">
        <v>25</v>
      </c>
      <c r="B32" s="4"/>
    </row>
    <row r="33" spans="1:2" ht="15">
      <c r="A33" s="4" t="s">
        <v>26</v>
      </c>
      <c r="B33" s="4"/>
    </row>
    <row r="34" spans="1:2" ht="15">
      <c r="A34" s="4"/>
      <c r="B34" s="4"/>
    </row>
    <row r="35" spans="1:2" ht="15.75">
      <c r="A35" s="17" t="s">
        <v>27</v>
      </c>
      <c r="B35" s="4"/>
    </row>
    <row r="36" spans="1:2" ht="15">
      <c r="A36" s="4" t="s">
        <v>28</v>
      </c>
      <c r="B36" s="18"/>
    </row>
    <row r="37" spans="1:2" ht="15">
      <c r="A37" s="4" t="s">
        <v>29</v>
      </c>
      <c r="B37" s="19"/>
    </row>
    <row r="98" spans="2:3" ht="12.75">
      <c r="B98" s="36" t="s">
        <v>40</v>
      </c>
      <c r="C98" s="36" t="s">
        <v>41</v>
      </c>
    </row>
    <row r="100" spans="2:3" ht="12.75">
      <c r="B100" s="39">
        <v>0.9</v>
      </c>
      <c r="C100" s="41">
        <v>1.645</v>
      </c>
    </row>
    <row r="101" spans="2:3" ht="12.75">
      <c r="B101" s="39">
        <v>0.95</v>
      </c>
      <c r="C101" s="40">
        <v>1.96</v>
      </c>
    </row>
  </sheetData>
  <sheetProtection password="DA17" sheet="1" objects="1" scenarios="1"/>
  <dataValidations count="1">
    <dataValidation type="list" allowBlank="1" showInputMessage="1" showErrorMessage="1" error="Click &quot;Cancel&quot; and input Confidence Level from the drop down Menu." sqref="B17">
      <formula1>$B$99:$B$102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4:F83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1.8515625" style="3" customWidth="1"/>
    <col min="2" max="2" width="19.140625" style="3" customWidth="1"/>
    <col min="3" max="3" width="13.7109375" style="3" customWidth="1"/>
    <col min="4" max="16384" width="9.14062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>
      <c r="A14" s="3" t="s">
        <v>47</v>
      </c>
    </row>
    <row r="18" spans="2:6" ht="12.75">
      <c r="B18" s="45" t="s">
        <v>43</v>
      </c>
      <c r="C18" s="49">
        <v>0.95</v>
      </c>
      <c r="F18" s="47" t="s">
        <v>48</v>
      </c>
    </row>
    <row r="19" spans="2:3" ht="12.75">
      <c r="B19" s="45" t="s">
        <v>44</v>
      </c>
      <c r="C19" s="50">
        <v>0.0075</v>
      </c>
    </row>
    <row r="20" spans="2:3" ht="12.75">
      <c r="B20" s="45" t="s">
        <v>45</v>
      </c>
      <c r="C20" s="51">
        <v>25000</v>
      </c>
    </row>
    <row r="22" spans="2:3" ht="12.75">
      <c r="B22" s="46" t="s">
        <v>46</v>
      </c>
      <c r="C22" s="48">
        <f>A78*SQRT((C19*(1-C19))/C20)</f>
        <v>0.0010695028751714509</v>
      </c>
    </row>
    <row r="76" ht="12.75">
      <c r="A76" s="3" t="s">
        <v>42</v>
      </c>
    </row>
    <row r="78" ht="12.75">
      <c r="A78" s="42">
        <f>VLOOKUP(C18,A82:B83,2)</f>
        <v>1.96</v>
      </c>
    </row>
    <row r="80" spans="1:2" ht="12.75">
      <c r="A80" s="36" t="s">
        <v>40</v>
      </c>
      <c r="B80" s="36" t="s">
        <v>41</v>
      </c>
    </row>
    <row r="82" spans="1:2" ht="12.75">
      <c r="A82" s="39">
        <v>0.9</v>
      </c>
      <c r="B82" s="41">
        <v>1.645</v>
      </c>
    </row>
    <row r="83" spans="1:2" ht="12.75">
      <c r="A83" s="39">
        <v>0.95</v>
      </c>
      <c r="B83" s="40">
        <v>1.96</v>
      </c>
    </row>
  </sheetData>
  <dataValidations count="2">
    <dataValidation type="list" allowBlank="1" showInputMessage="1" showErrorMessage="1" error="Click &quot;Cancel&quot; and input Confidence Level from the drop down Menu." sqref="C18">
      <formula1>$A$81:$A$84</formula1>
    </dataValidation>
    <dataValidation type="decimal" allowBlank="1" showInputMessage="1" showErrorMessage="1" errorTitle="Error" error="Must enter Response Rate as a percentage" sqref="C19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CRMTrends.com</dc:creator>
  <cp:keywords/>
  <dc:description/>
  <cp:lastModifiedBy>user</cp:lastModifiedBy>
  <dcterms:created xsi:type="dcterms:W3CDTF">2003-07-10T17:16:59Z</dcterms:created>
  <dcterms:modified xsi:type="dcterms:W3CDTF">2007-06-07T01:03:52Z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